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PROGRAMS\Procurement\Request For Responses\6. Infectious Disease Bureau\FY26\City Prevention\RFR Documents\"/>
    </mc:Choice>
  </mc:AlternateContent>
  <xr:revisionPtr revIDLastSave="0" documentId="8_{6D2EF151-8C72-40CA-AB10-13145947DA22}" xr6:coauthVersionLast="47" xr6:coauthVersionMax="47" xr10:uidLastSave="{00000000-0000-0000-0000-000000000000}"/>
  <bookViews>
    <workbookView xWindow="-108" yWindow="-108" windowWidth="29016" windowHeight="15696" tabRatio="589" activeTab="1" xr2:uid="{B8990700-0316-46E3-88CC-F54DAF1D3D30}"/>
  </bookViews>
  <sheets>
    <sheet name="Sample Budget-E&amp;O-Approved Rate" sheetId="1" r:id="rId1"/>
    <sheet name="Sample Budget-E&amp;O-Admin" sheetId="5" r:id="rId2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5" l="1"/>
  <c r="F17" i="5"/>
  <c r="F16" i="5"/>
  <c r="F18" i="5" s="1"/>
  <c r="F26" i="5" s="1"/>
  <c r="F43" i="5" s="1"/>
  <c r="F30" i="1"/>
  <c r="F40" i="5"/>
  <c r="D31" i="5"/>
  <c r="F29" i="5"/>
  <c r="F31" i="5" s="1"/>
  <c r="F32" i="5" s="1"/>
  <c r="D16" i="5"/>
  <c r="F13" i="5"/>
  <c r="F12" i="5"/>
  <c r="F25" i="1"/>
  <c r="F13" i="1"/>
  <c r="F12" i="1"/>
  <c r="F16" i="1"/>
  <c r="F17" i="1"/>
  <c r="F18" i="1"/>
  <c r="F26" i="1"/>
  <c r="D16" i="1"/>
  <c r="F32" i="1"/>
  <c r="F35" i="1"/>
  <c r="F37" i="1" s="1"/>
  <c r="F34" i="1"/>
  <c r="F33" i="5" l="1"/>
  <c r="F41" i="5" s="1"/>
  <c r="F44" i="5" s="1"/>
  <c r="F46" i="5" s="1"/>
</calcChain>
</file>

<file path=xl/sharedStrings.xml><?xml version="1.0" encoding="utf-8"?>
<sst xmlns="http://schemas.openxmlformats.org/spreadsheetml/2006/main" count="79" uniqueCount="39">
  <si>
    <t>Boston Public Health Commission</t>
  </si>
  <si>
    <t xml:space="preserve"> Infectious Disease Bureau </t>
  </si>
  <si>
    <t>HIV/STI Services Division</t>
  </si>
  <si>
    <t>FY 2027</t>
  </si>
  <si>
    <t>July 1, 2026 - June 30, 2027</t>
  </si>
  <si>
    <t>Agency Name</t>
  </si>
  <si>
    <t xml:space="preserve">HIV/STI Services </t>
  </si>
  <si>
    <t>Direct Cost</t>
  </si>
  <si>
    <t>Personnel</t>
  </si>
  <si>
    <t>Salary</t>
  </si>
  <si>
    <t>FTE</t>
  </si>
  <si>
    <t>Months</t>
  </si>
  <si>
    <t>Annual</t>
  </si>
  <si>
    <t>Health Outreach Worker</t>
  </si>
  <si>
    <t>M. Jones</t>
  </si>
  <si>
    <t>Administrative  Assistant</t>
  </si>
  <si>
    <t>J. Smith</t>
  </si>
  <si>
    <t>SUBTOTAL</t>
  </si>
  <si>
    <t>FRINGE</t>
  </si>
  <si>
    <t>PERSONNEL TOTAL</t>
  </si>
  <si>
    <t>Other Direct Cost</t>
  </si>
  <si>
    <t>Incentives</t>
  </si>
  <si>
    <t>Office Supplies</t>
  </si>
  <si>
    <t>Educational Supplies</t>
  </si>
  <si>
    <t>DIRECT COST TOTAL</t>
  </si>
  <si>
    <t xml:space="preserve">HHS Indirect Approved Rate </t>
  </si>
  <si>
    <t>BPHC Community Based Prevention Indirect Cap</t>
  </si>
  <si>
    <t>INDIRECT SUBTOTAL</t>
  </si>
  <si>
    <t>INDIRECT COST TOTAL (15% Cap)</t>
  </si>
  <si>
    <t>Administrative Cost</t>
  </si>
  <si>
    <t>Program Manager</t>
  </si>
  <si>
    <t>J. Doe</t>
  </si>
  <si>
    <t>Other Administrative Cost</t>
  </si>
  <si>
    <t>Accounting Cost</t>
  </si>
  <si>
    <t>Financial Reporting Costs</t>
  </si>
  <si>
    <t>Payroll Costs</t>
  </si>
  <si>
    <t>ADMIN COST TOTAL</t>
  </si>
  <si>
    <r>
      <t>ADMIN COST TOTAL</t>
    </r>
    <r>
      <rPr>
        <b/>
        <sz val="8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 xml:space="preserve">(BPHC Community Based Prevention Cap </t>
    </r>
    <r>
      <rPr>
        <b/>
        <sz val="8"/>
        <color indexed="8"/>
        <rFont val="Arial"/>
        <family val="2"/>
      </rPr>
      <t>(15%))</t>
    </r>
  </si>
  <si>
    <t>HIV/STI SERVICES AWARD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</si>
</sst>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_)"/>
    <numFmt numFmtId="165" formatCode="0_)"/>
    <numFmt numFmtId="166" formatCode="0.0_)"/>
    <numFmt numFmtId="167" formatCode="&quot;$&quot;#,##0.00"/>
    <numFmt numFmtId="168" formatCode="&quot;$&quot;#,##0"/>
    <numFmt numFmtId="169" formatCode="&quot;$&quot;#,##0;[Red]&quot;$&quot;#,##0"/>
    <numFmt numFmtId="170" formatCode="0.000_)"/>
    <numFmt numFmtId="171" formatCode="&quot;$&quot;#,##0.00;[Red]&quot;$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theme="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5" fontId="7" fillId="3" borderId="0" xfId="0" applyNumberFormat="1" applyFont="1" applyFill="1"/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center"/>
    </xf>
    <xf numFmtId="5" fontId="6" fillId="3" borderId="0" xfId="0" applyNumberFormat="1" applyFont="1" applyFill="1"/>
    <xf numFmtId="5" fontId="3" fillId="3" borderId="0" xfId="0" applyNumberFormat="1" applyFont="1" applyFill="1"/>
    <xf numFmtId="0" fontId="7" fillId="3" borderId="0" xfId="0" applyFont="1" applyFill="1"/>
    <xf numFmtId="5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168" fontId="3" fillId="3" borderId="0" xfId="6" applyNumberFormat="1" applyFont="1" applyFill="1" applyAlignment="1">
      <alignment horizontal="center"/>
    </xf>
    <xf numFmtId="168" fontId="2" fillId="3" borderId="0" xfId="6" applyNumberFormat="1" applyFill="1"/>
    <xf numFmtId="165" fontId="4" fillId="3" borderId="0" xfId="6" applyFont="1" applyFill="1"/>
    <xf numFmtId="165" fontId="4" fillId="0" borderId="0" xfId="6" applyFont="1"/>
    <xf numFmtId="165" fontId="5" fillId="3" borderId="0" xfId="6" applyFont="1" applyFill="1"/>
    <xf numFmtId="165" fontId="5" fillId="3" borderId="0" xfId="6" applyFont="1" applyFill="1" applyAlignment="1">
      <alignment horizontal="center"/>
    </xf>
    <xf numFmtId="165" fontId="5" fillId="0" borderId="0" xfId="6" applyFont="1" applyAlignment="1">
      <alignment horizontal="center"/>
    </xf>
    <xf numFmtId="165" fontId="2" fillId="3" borderId="0" xfId="6" applyFill="1"/>
    <xf numFmtId="165" fontId="2" fillId="3" borderId="0" xfId="6" applyFill="1" applyAlignment="1">
      <alignment horizontal="center"/>
    </xf>
    <xf numFmtId="5" fontId="2" fillId="3" borderId="0" xfId="6" applyNumberFormat="1" applyFill="1" applyAlignment="1">
      <alignment horizontal="center"/>
    </xf>
    <xf numFmtId="164" fontId="2" fillId="3" borderId="0" xfId="6" applyNumberFormat="1" applyFill="1" applyAlignment="1">
      <alignment horizontal="center"/>
    </xf>
    <xf numFmtId="5" fontId="2" fillId="0" borderId="0" xfId="6" applyNumberFormat="1" applyAlignment="1">
      <alignment horizontal="center"/>
    </xf>
    <xf numFmtId="165" fontId="6" fillId="3" borderId="0" xfId="6" applyFont="1" applyFill="1"/>
    <xf numFmtId="5" fontId="6" fillId="3" borderId="0" xfId="6" applyNumberFormat="1" applyFont="1" applyFill="1"/>
    <xf numFmtId="164" fontId="6" fillId="3" borderId="0" xfId="6" applyNumberFormat="1" applyFont="1" applyFill="1"/>
    <xf numFmtId="164" fontId="6" fillId="3" borderId="0" xfId="6" applyNumberFormat="1" applyFont="1" applyFill="1" applyAlignment="1">
      <alignment horizontal="center"/>
    </xf>
    <xf numFmtId="5" fontId="6" fillId="3" borderId="0" xfId="6" applyNumberFormat="1" applyFont="1" applyFill="1" applyAlignment="1">
      <alignment horizontal="center"/>
    </xf>
    <xf numFmtId="5" fontId="6" fillId="0" borderId="0" xfId="6" applyNumberFormat="1" applyFont="1" applyAlignment="1">
      <alignment horizontal="center"/>
    </xf>
    <xf numFmtId="165" fontId="7" fillId="3" borderId="0" xfId="6" applyFont="1" applyFill="1"/>
    <xf numFmtId="5" fontId="3" fillId="3" borderId="0" xfId="6" applyNumberFormat="1" applyFont="1" applyFill="1"/>
    <xf numFmtId="165" fontId="6" fillId="3" borderId="0" xfId="6" applyFont="1" applyFill="1" applyAlignment="1">
      <alignment horizontal="center"/>
    </xf>
    <xf numFmtId="5" fontId="3" fillId="3" borderId="0" xfId="3" applyNumberFormat="1" applyFont="1" applyFill="1"/>
    <xf numFmtId="164" fontId="2" fillId="3" borderId="0" xfId="3" applyNumberFormat="1" applyFill="1" applyAlignment="1">
      <alignment horizontal="center"/>
    </xf>
    <xf numFmtId="166" fontId="2" fillId="3" borderId="0" xfId="3" applyNumberFormat="1" applyFill="1"/>
    <xf numFmtId="5" fontId="2" fillId="3" borderId="0" xfId="3" applyNumberFormat="1" applyFill="1" applyAlignment="1">
      <alignment horizontal="center"/>
    </xf>
    <xf numFmtId="5" fontId="2" fillId="0" borderId="0" xfId="3" applyNumberFormat="1" applyAlignment="1">
      <alignment horizontal="center"/>
    </xf>
    <xf numFmtId="164" fontId="3" fillId="3" borderId="0" xfId="3" applyNumberFormat="1" applyFont="1" applyFill="1"/>
    <xf numFmtId="9" fontId="6" fillId="3" borderId="0" xfId="7" applyFont="1" applyFill="1" applyAlignment="1">
      <alignment horizontal="center"/>
    </xf>
    <xf numFmtId="167" fontId="3" fillId="3" borderId="0" xfId="6" applyNumberFormat="1" applyFont="1" applyFill="1" applyAlignment="1">
      <alignment horizontal="center"/>
    </xf>
    <xf numFmtId="170" fontId="6" fillId="3" borderId="0" xfId="0" applyNumberFormat="1" applyFont="1" applyFill="1"/>
    <xf numFmtId="0" fontId="6" fillId="4" borderId="0" xfId="0" applyFont="1" applyFill="1"/>
    <xf numFmtId="5" fontId="6" fillId="4" borderId="0" xfId="0" applyNumberFormat="1" applyFont="1" applyFill="1"/>
    <xf numFmtId="5" fontId="6" fillId="4" borderId="0" xfId="0" applyNumberFormat="1" applyFont="1" applyFill="1" applyAlignment="1">
      <alignment horizontal="center"/>
    </xf>
    <xf numFmtId="5" fontId="2" fillId="3" borderId="0" xfId="0" applyNumberFormat="1" applyFont="1" applyFill="1"/>
    <xf numFmtId="10" fontId="5" fillId="3" borderId="0" xfId="7" applyNumberFormat="1" applyFont="1" applyFill="1" applyAlignment="1">
      <alignment horizontal="center"/>
    </xf>
    <xf numFmtId="166" fontId="2" fillId="3" borderId="0" xfId="0" applyNumberFormat="1" applyFont="1" applyFill="1"/>
    <xf numFmtId="6" fontId="5" fillId="3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9" fontId="2" fillId="3" borderId="0" xfId="0" applyNumberFormat="1" applyFont="1" applyFill="1" applyAlignment="1">
      <alignment horizontal="center"/>
    </xf>
    <xf numFmtId="5" fontId="3" fillId="0" borderId="0" xfId="0" applyNumberFormat="1" applyFont="1" applyAlignment="1">
      <alignment horizontal="center"/>
    </xf>
    <xf numFmtId="5" fontId="8" fillId="3" borderId="0" xfId="0" applyNumberFormat="1" applyFont="1" applyFill="1" applyAlignment="1">
      <alignment horizontal="center"/>
    </xf>
    <xf numFmtId="5" fontId="2" fillId="0" borderId="0" xfId="0" applyNumberFormat="1" applyFont="1"/>
    <xf numFmtId="164" fontId="2" fillId="0" borderId="0" xfId="0" applyNumberFormat="1" applyFont="1"/>
    <xf numFmtId="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5" fontId="3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2" borderId="0" xfId="0" applyFont="1" applyFill="1"/>
    <xf numFmtId="5" fontId="2" fillId="2" borderId="0" xfId="0" applyNumberFormat="1" applyFont="1" applyFill="1"/>
    <xf numFmtId="164" fontId="2" fillId="2" borderId="0" xfId="0" applyNumberFormat="1" applyFont="1" applyFill="1"/>
    <xf numFmtId="5" fontId="2" fillId="2" borderId="0" xfId="0" applyNumberFormat="1" applyFont="1" applyFill="1" applyAlignment="1">
      <alignment horizontal="center"/>
    </xf>
    <xf numFmtId="171" fontId="2" fillId="0" borderId="0" xfId="0" applyNumberFormat="1" applyFont="1"/>
    <xf numFmtId="7" fontId="2" fillId="0" borderId="0" xfId="0" applyNumberFormat="1" applyFont="1"/>
    <xf numFmtId="0" fontId="5" fillId="3" borderId="0" xfId="0" applyFont="1" applyFill="1" applyAlignment="1">
      <alignment horizontal="center"/>
    </xf>
    <xf numFmtId="9" fontId="2" fillId="0" borderId="0" xfId="7" applyFont="1" applyFill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center"/>
    </xf>
  </cellXfs>
  <cellStyles count="8">
    <cellStyle name="Currency 2" xfId="1" xr:uid="{E2A0DD32-E466-41FA-8751-4801FC0AB2FF}"/>
    <cellStyle name="Normal" xfId="0" builtinId="0"/>
    <cellStyle name="Normal 2" xfId="2" xr:uid="{2BBD35EB-A4D7-455E-A691-65106DFF2632}"/>
    <cellStyle name="Normal 2 4" xfId="3" xr:uid="{649437A7-F45A-40C1-B45A-6A5A12647CBE}"/>
    <cellStyle name="Normal 3" xfId="4" xr:uid="{A65369F0-C67D-4213-A548-1B71CD8716F4}"/>
    <cellStyle name="Normal 3 2" xfId="5" xr:uid="{A7630318-4F3E-48F4-85EB-F2697BED466C}"/>
    <cellStyle name="Normal 3 3" xfId="6" xr:uid="{7F332880-168A-4C51-AF27-EBE9F299B7FF}"/>
    <cellStyle name="Percent 2" xfId="7" xr:uid="{EF8CCB54-A56B-4DE4-A658-323EA58B77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D580-3AB6-4F75-A6D9-A791974654EE}">
  <sheetPr>
    <pageSetUpPr fitToPage="1"/>
  </sheetPr>
  <dimension ref="A1:H37"/>
  <sheetViews>
    <sheetView showGridLines="0" zoomScaleNormal="100" zoomScaleSheetLayoutView="100" zoomScalePageLayoutView="70" workbookViewId="0">
      <selection activeCell="D42" sqref="D42"/>
    </sheetView>
  </sheetViews>
  <sheetFormatPr defaultColWidth="12.5546875" defaultRowHeight="15" x14ac:dyDescent="0.25"/>
  <cols>
    <col min="1" max="1" width="31.109375" style="1" customWidth="1"/>
    <col min="2" max="2" width="20.44140625" style="1" customWidth="1"/>
    <col min="3" max="3" width="21.5546875" style="56" customWidth="1"/>
    <col min="4" max="4" width="13.88671875" style="57" customWidth="1"/>
    <col min="5" max="5" width="15.109375" style="1" customWidth="1"/>
    <col min="6" max="6" width="11.88671875" style="58" customWidth="1"/>
    <col min="7" max="16384" width="12.5546875" style="1"/>
  </cols>
  <sheetData>
    <row r="1" spans="1:8" ht="15.6" x14ac:dyDescent="0.3">
      <c r="A1" s="74" t="s">
        <v>0</v>
      </c>
      <c r="B1" s="74"/>
      <c r="C1" s="74"/>
      <c r="D1" s="74"/>
      <c r="E1" s="74"/>
      <c r="F1" s="74"/>
    </row>
    <row r="2" spans="1:8" ht="15.6" x14ac:dyDescent="0.3">
      <c r="A2" s="74" t="s">
        <v>1</v>
      </c>
      <c r="B2" s="74"/>
      <c r="C2" s="74"/>
      <c r="D2" s="74"/>
      <c r="E2" s="74"/>
      <c r="F2" s="74"/>
    </row>
    <row r="3" spans="1:8" ht="15.6" x14ac:dyDescent="0.3">
      <c r="A3" s="75" t="s">
        <v>2</v>
      </c>
      <c r="B3" s="75"/>
      <c r="C3" s="75"/>
      <c r="D3" s="75"/>
      <c r="E3" s="75"/>
      <c r="F3" s="75"/>
    </row>
    <row r="4" spans="1:8" ht="15.6" x14ac:dyDescent="0.3">
      <c r="A4" s="74" t="s">
        <v>3</v>
      </c>
      <c r="B4" s="74"/>
      <c r="C4" s="74"/>
      <c r="D4" s="74"/>
      <c r="E4" s="74"/>
      <c r="F4" s="74"/>
    </row>
    <row r="5" spans="1:8" ht="15.6" x14ac:dyDescent="0.3">
      <c r="A5" s="74" t="s">
        <v>4</v>
      </c>
      <c r="B5" s="74"/>
      <c r="C5" s="74"/>
      <c r="D5" s="74"/>
      <c r="E5" s="74"/>
      <c r="F5" s="74"/>
    </row>
    <row r="6" spans="1:8" ht="15.6" x14ac:dyDescent="0.3">
      <c r="A6" s="76" t="s">
        <v>5</v>
      </c>
      <c r="B6" s="76"/>
      <c r="C6" s="76"/>
      <c r="D6" s="76"/>
      <c r="E6" s="76"/>
      <c r="F6" s="76"/>
    </row>
    <row r="7" spans="1:8" ht="15.6" x14ac:dyDescent="0.3">
      <c r="A7" s="74" t="s">
        <v>6</v>
      </c>
      <c r="B7" s="74"/>
      <c r="C7" s="74"/>
      <c r="D7" s="74"/>
      <c r="E7" s="74"/>
      <c r="F7" s="74"/>
    </row>
    <row r="11" spans="1:8" ht="15.6" x14ac:dyDescent="0.3">
      <c r="A11" s="59" t="s">
        <v>7</v>
      </c>
      <c r="B11" s="59" t="s">
        <v>8</v>
      </c>
      <c r="C11" s="60" t="s">
        <v>9</v>
      </c>
      <c r="D11" s="61" t="s">
        <v>10</v>
      </c>
      <c r="E11" s="59" t="s">
        <v>11</v>
      </c>
      <c r="F11" s="60" t="s">
        <v>12</v>
      </c>
      <c r="G11" s="62"/>
      <c r="H11" s="62"/>
    </row>
    <row r="12" spans="1:8" x14ac:dyDescent="0.25">
      <c r="A12" s="1" t="s">
        <v>13</v>
      </c>
      <c r="B12" s="62" t="s">
        <v>14</v>
      </c>
      <c r="C12" s="58">
        <v>32000</v>
      </c>
      <c r="D12" s="63">
        <v>1</v>
      </c>
      <c r="E12" s="62">
        <v>12</v>
      </c>
      <c r="F12" s="58">
        <f>C12/12*D12*E12</f>
        <v>32000</v>
      </c>
    </row>
    <row r="13" spans="1:8" x14ac:dyDescent="0.25">
      <c r="A13" s="1" t="s">
        <v>15</v>
      </c>
      <c r="B13" s="62" t="s">
        <v>16</v>
      </c>
      <c r="C13" s="58">
        <v>25000</v>
      </c>
      <c r="D13" s="63">
        <v>0.5</v>
      </c>
      <c r="E13" s="62">
        <v>12</v>
      </c>
      <c r="F13" s="58">
        <f>C13/12*D13*E13</f>
        <v>12500</v>
      </c>
    </row>
    <row r="16" spans="1:8" ht="15.6" x14ac:dyDescent="0.3">
      <c r="C16" s="64" t="s">
        <v>17</v>
      </c>
      <c r="D16" s="63">
        <f>SUM(D12:D15)</f>
        <v>1.5</v>
      </c>
      <c r="F16" s="58">
        <f>SUM(F12:F15)</f>
        <v>44500</v>
      </c>
    </row>
    <row r="17" spans="1:6" ht="15.6" x14ac:dyDescent="0.3">
      <c r="C17" s="64" t="s">
        <v>18</v>
      </c>
      <c r="D17" s="65">
        <v>0.29299999999999998</v>
      </c>
      <c r="F17" s="58">
        <f>F16*D17</f>
        <v>13038.5</v>
      </c>
    </row>
    <row r="18" spans="1:6" ht="15.6" x14ac:dyDescent="0.3">
      <c r="C18" s="64" t="s">
        <v>19</v>
      </c>
      <c r="F18" s="58">
        <f>SUM(F16:F17)</f>
        <v>57538.5</v>
      </c>
    </row>
    <row r="19" spans="1:6" ht="15.6" x14ac:dyDescent="0.3">
      <c r="C19" s="64"/>
    </row>
    <row r="20" spans="1:6" ht="15.6" x14ac:dyDescent="0.3">
      <c r="A20" s="55" t="s">
        <v>20</v>
      </c>
      <c r="B20" s="4"/>
      <c r="C20" s="6"/>
      <c r="D20" s="7"/>
      <c r="E20" s="5"/>
      <c r="F20" s="8"/>
    </row>
    <row r="21" spans="1:6" x14ac:dyDescent="0.25">
      <c r="A21" s="4" t="s">
        <v>21</v>
      </c>
      <c r="B21" s="4"/>
      <c r="C21" s="9"/>
      <c r="D21" s="43"/>
      <c r="E21" s="4"/>
      <c r="F21" s="8">
        <v>1500</v>
      </c>
    </row>
    <row r="22" spans="1:6" x14ac:dyDescent="0.25">
      <c r="A22" s="1" t="s">
        <v>22</v>
      </c>
      <c r="B22" s="4"/>
      <c r="C22" s="9"/>
      <c r="D22" s="43"/>
      <c r="E22" s="4"/>
      <c r="F22" s="58">
        <v>1500</v>
      </c>
    </row>
    <row r="23" spans="1:6" x14ac:dyDescent="0.25">
      <c r="A23" s="1" t="s">
        <v>23</v>
      </c>
      <c r="B23" s="4"/>
      <c r="C23" s="9"/>
      <c r="D23" s="43"/>
      <c r="E23" s="4"/>
      <c r="F23" s="58">
        <v>2500</v>
      </c>
    </row>
    <row r="24" spans="1:6" ht="15.6" x14ac:dyDescent="0.3">
      <c r="A24" s="4"/>
      <c r="B24" s="4"/>
      <c r="C24" s="6"/>
      <c r="D24" s="7"/>
      <c r="E24" s="5"/>
      <c r="F24" s="8"/>
    </row>
    <row r="25" spans="1:6" ht="15.6" x14ac:dyDescent="0.3">
      <c r="A25" s="4"/>
      <c r="B25" s="4"/>
      <c r="C25" s="10" t="s">
        <v>17</v>
      </c>
      <c r="D25" s="7"/>
      <c r="E25" s="5"/>
      <c r="F25" s="8">
        <f>SUM(F21:F24)</f>
        <v>5500</v>
      </c>
    </row>
    <row r="26" spans="1:6" ht="15.6" x14ac:dyDescent="0.3">
      <c r="A26" s="4"/>
      <c r="B26" s="4"/>
      <c r="C26" s="10" t="s">
        <v>24</v>
      </c>
      <c r="D26" s="7"/>
      <c r="E26" s="5"/>
      <c r="F26" s="8">
        <f>F18+F25</f>
        <v>63038.5</v>
      </c>
    </row>
    <row r="27" spans="1:6" ht="15.6" x14ac:dyDescent="0.3">
      <c r="C27" s="64"/>
    </row>
    <row r="28" spans="1:6" x14ac:dyDescent="0.25">
      <c r="A28" s="66"/>
      <c r="B28" s="66"/>
      <c r="C28" s="67"/>
      <c r="D28" s="68"/>
      <c r="E28" s="66"/>
      <c r="F28" s="69"/>
    </row>
    <row r="29" spans="1:6" ht="15.6" x14ac:dyDescent="0.3">
      <c r="A29" s="72" t="s">
        <v>25</v>
      </c>
      <c r="B29" s="2"/>
      <c r="C29" s="47"/>
      <c r="D29" s="48">
        <v>0.69499999999999995</v>
      </c>
      <c r="E29" s="49"/>
      <c r="F29" s="50" t="s">
        <v>12</v>
      </c>
    </row>
    <row r="30" spans="1:6" x14ac:dyDescent="0.25">
      <c r="A30" s="4" t="s">
        <v>26</v>
      </c>
      <c r="B30" s="4"/>
      <c r="C30" s="9"/>
      <c r="D30" s="73">
        <v>0.15</v>
      </c>
      <c r="E30" s="5"/>
      <c r="F30" s="8">
        <f>D30*F26</f>
        <v>9455.7749999999996</v>
      </c>
    </row>
    <row r="31" spans="1:6" x14ac:dyDescent="0.25">
      <c r="A31" s="4"/>
      <c r="B31" s="4"/>
      <c r="C31" s="9"/>
      <c r="D31" s="7"/>
      <c r="E31" s="5"/>
      <c r="F31" s="8"/>
    </row>
    <row r="32" spans="1:6" ht="15.6" x14ac:dyDescent="0.3">
      <c r="A32" s="4"/>
      <c r="B32" s="4"/>
      <c r="C32" s="10" t="s">
        <v>27</v>
      </c>
      <c r="D32" s="7"/>
      <c r="E32" s="5"/>
      <c r="F32" s="8">
        <f>SUM(F30)</f>
        <v>9455.7749999999996</v>
      </c>
    </row>
    <row r="33" spans="1:6" x14ac:dyDescent="0.25">
      <c r="A33" s="44"/>
      <c r="B33" s="44"/>
      <c r="C33" s="45"/>
      <c r="D33" s="51"/>
      <c r="E33" s="52"/>
      <c r="F33" s="46"/>
    </row>
    <row r="34" spans="1:6" ht="15.6" x14ac:dyDescent="0.3">
      <c r="A34" s="4"/>
      <c r="B34" s="4"/>
      <c r="C34" s="12" t="s">
        <v>24</v>
      </c>
      <c r="D34" s="7"/>
      <c r="E34" s="3"/>
      <c r="F34" s="53">
        <f>F26</f>
        <v>63038.5</v>
      </c>
    </row>
    <row r="35" spans="1:6" ht="15.6" x14ac:dyDescent="0.3">
      <c r="A35" s="4"/>
      <c r="B35" s="4"/>
      <c r="C35" s="13" t="s">
        <v>28</v>
      </c>
      <c r="D35" s="7"/>
      <c r="E35" s="3"/>
      <c r="F35" s="53">
        <f>F32</f>
        <v>9455.7749999999996</v>
      </c>
    </row>
    <row r="36" spans="1:6" ht="15.6" x14ac:dyDescent="0.3">
      <c r="A36" s="4"/>
      <c r="B36" s="4"/>
      <c r="C36" s="13"/>
      <c r="D36" s="7"/>
      <c r="E36" s="3"/>
      <c r="F36" s="53"/>
    </row>
    <row r="37" spans="1:6" ht="15.6" x14ac:dyDescent="0.3">
      <c r="A37" s="4"/>
      <c r="B37" s="4"/>
      <c r="C37" s="13" t="s">
        <v>38</v>
      </c>
      <c r="D37" s="43"/>
      <c r="E37" s="4"/>
      <c r="F37" s="54">
        <f>SUM(F34:F36)</f>
        <v>72494.274999999994</v>
      </c>
    </row>
  </sheetData>
  <mergeCells count="7">
    <mergeCell ref="A7:F7"/>
    <mergeCell ref="A1:F1"/>
    <mergeCell ref="A2:F2"/>
    <mergeCell ref="A3:F3"/>
    <mergeCell ref="A4:F4"/>
    <mergeCell ref="A6:F6"/>
    <mergeCell ref="A5:F5"/>
  </mergeCells>
  <phoneticPr fontId="0" type="noConversion"/>
  <pageMargins left="0.75" right="0.75" top="1" bottom="1" header="0.5" footer="0.5"/>
  <pageSetup scale="80" orientation="portrait" r:id="rId1"/>
  <headerFooter alignWithMargins="0"/>
  <ignoredErrors>
    <ignoredError sqref="F3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8455-83BF-43A1-99F6-B423BE8B7EB4}">
  <dimension ref="A1:R46"/>
  <sheetViews>
    <sheetView showGridLines="0" tabSelected="1" zoomScale="117" zoomScaleNormal="117" workbookViewId="0">
      <selection activeCell="K21" sqref="K21"/>
    </sheetView>
  </sheetViews>
  <sheetFormatPr defaultColWidth="12.5546875" defaultRowHeight="15" x14ac:dyDescent="0.25"/>
  <cols>
    <col min="1" max="1" width="27.88671875" style="1" customWidth="1"/>
    <col min="2" max="2" width="17.88671875" style="1" customWidth="1"/>
    <col min="3" max="3" width="21.88671875" style="56" customWidth="1"/>
    <col min="4" max="4" width="13.88671875" style="57" customWidth="1"/>
    <col min="5" max="5" width="26.88671875" style="1" customWidth="1"/>
    <col min="6" max="6" width="11.88671875" style="58" customWidth="1"/>
    <col min="7" max="16384" width="12.5546875" style="1"/>
  </cols>
  <sheetData>
    <row r="1" spans="1:8" ht="15.6" x14ac:dyDescent="0.3">
      <c r="A1" s="74" t="s">
        <v>0</v>
      </c>
      <c r="B1" s="74"/>
      <c r="C1" s="74"/>
      <c r="D1" s="74"/>
      <c r="E1" s="74"/>
      <c r="F1" s="74"/>
    </row>
    <row r="2" spans="1:8" ht="15.6" x14ac:dyDescent="0.3">
      <c r="A2" s="74" t="s">
        <v>1</v>
      </c>
      <c r="B2" s="74"/>
      <c r="C2" s="74"/>
      <c r="D2" s="74"/>
      <c r="E2" s="74"/>
      <c r="F2" s="74"/>
    </row>
    <row r="3" spans="1:8" ht="15.6" x14ac:dyDescent="0.3">
      <c r="A3" s="75" t="s">
        <v>2</v>
      </c>
      <c r="B3" s="75"/>
      <c r="C3" s="75"/>
      <c r="D3" s="75"/>
      <c r="E3" s="75"/>
      <c r="F3" s="75"/>
    </row>
    <row r="4" spans="1:8" ht="15.6" x14ac:dyDescent="0.3">
      <c r="A4" s="74" t="s">
        <v>3</v>
      </c>
      <c r="B4" s="74"/>
      <c r="C4" s="74"/>
      <c r="D4" s="74"/>
      <c r="E4" s="74"/>
      <c r="F4" s="74"/>
    </row>
    <row r="5" spans="1:8" ht="15.6" x14ac:dyDescent="0.3">
      <c r="A5" s="74" t="s">
        <v>4</v>
      </c>
      <c r="B5" s="74"/>
      <c r="C5" s="74"/>
      <c r="D5" s="74"/>
      <c r="E5" s="74"/>
      <c r="F5" s="74"/>
    </row>
    <row r="6" spans="1:8" ht="15.6" x14ac:dyDescent="0.3">
      <c r="A6" s="76" t="s">
        <v>5</v>
      </c>
      <c r="B6" s="76"/>
      <c r="C6" s="76"/>
      <c r="D6" s="76"/>
      <c r="E6" s="76"/>
      <c r="F6" s="76"/>
    </row>
    <row r="7" spans="1:8" ht="15.6" x14ac:dyDescent="0.3">
      <c r="A7" s="74" t="s">
        <v>6</v>
      </c>
      <c r="B7" s="74"/>
      <c r="C7" s="74"/>
      <c r="D7" s="74"/>
      <c r="E7" s="74"/>
      <c r="F7" s="74"/>
    </row>
    <row r="11" spans="1:8" ht="15.6" x14ac:dyDescent="0.3">
      <c r="A11" s="59" t="s">
        <v>7</v>
      </c>
      <c r="B11" s="59" t="s">
        <v>8</v>
      </c>
      <c r="C11" s="60" t="s">
        <v>9</v>
      </c>
      <c r="D11" s="61" t="s">
        <v>10</v>
      </c>
      <c r="E11" s="59" t="s">
        <v>11</v>
      </c>
      <c r="F11" s="60" t="s">
        <v>12</v>
      </c>
      <c r="G11" s="62"/>
      <c r="H11" s="62"/>
    </row>
    <row r="12" spans="1:8" x14ac:dyDescent="0.25">
      <c r="A12" s="1" t="s">
        <v>13</v>
      </c>
      <c r="B12" s="62" t="s">
        <v>14</v>
      </c>
      <c r="C12" s="58">
        <v>32000</v>
      </c>
      <c r="D12" s="63">
        <v>1</v>
      </c>
      <c r="E12" s="62">
        <v>12</v>
      </c>
      <c r="F12" s="58">
        <f>C12/12*D12*E12</f>
        <v>32000</v>
      </c>
    </row>
    <row r="13" spans="1:8" x14ac:dyDescent="0.25">
      <c r="A13" s="1" t="s">
        <v>15</v>
      </c>
      <c r="B13" s="62" t="s">
        <v>16</v>
      </c>
      <c r="C13" s="58">
        <v>25000</v>
      </c>
      <c r="D13" s="63">
        <v>0.5</v>
      </c>
      <c r="E13" s="62">
        <v>12</v>
      </c>
      <c r="F13" s="58">
        <f>C13/12*D13*E13</f>
        <v>12500</v>
      </c>
    </row>
    <row r="16" spans="1:8" ht="15.6" x14ac:dyDescent="0.3">
      <c r="C16" s="64" t="s">
        <v>17</v>
      </c>
      <c r="D16" s="63">
        <f>SUM(D12:D15)</f>
        <v>1.5</v>
      </c>
      <c r="F16" s="58">
        <f>SUM(F12:F15)</f>
        <v>44500</v>
      </c>
    </row>
    <row r="17" spans="1:18" ht="15.6" x14ac:dyDescent="0.3">
      <c r="C17" s="64" t="s">
        <v>18</v>
      </c>
      <c r="D17" s="65">
        <v>0.29299999999999998</v>
      </c>
      <c r="F17" s="58">
        <f>F16*D17</f>
        <v>13038.5</v>
      </c>
    </row>
    <row r="18" spans="1:18" ht="15.6" x14ac:dyDescent="0.3">
      <c r="C18" s="64" t="s">
        <v>19</v>
      </c>
      <c r="F18" s="58">
        <f>SUM(F16:F17)</f>
        <v>57538.5</v>
      </c>
    </row>
    <row r="19" spans="1:18" ht="15.6" x14ac:dyDescent="0.3">
      <c r="C19" s="64"/>
    </row>
    <row r="20" spans="1:18" ht="15.6" x14ac:dyDescent="0.3">
      <c r="A20" s="55" t="s">
        <v>20</v>
      </c>
      <c r="B20" s="4"/>
      <c r="C20" s="6"/>
      <c r="D20" s="7"/>
      <c r="E20" s="5"/>
      <c r="F20" s="8"/>
    </row>
    <row r="21" spans="1:18" x14ac:dyDescent="0.25">
      <c r="A21" s="4" t="s">
        <v>21</v>
      </c>
      <c r="B21" s="4"/>
      <c r="C21" s="9"/>
      <c r="D21" s="43"/>
      <c r="E21" s="4"/>
      <c r="F21" s="8">
        <v>1500</v>
      </c>
    </row>
    <row r="22" spans="1:18" x14ac:dyDescent="0.25">
      <c r="A22" s="1" t="s">
        <v>22</v>
      </c>
      <c r="B22" s="4"/>
      <c r="C22" s="9"/>
      <c r="D22" s="43"/>
      <c r="E22" s="4"/>
      <c r="F22" s="58">
        <v>1500</v>
      </c>
    </row>
    <row r="23" spans="1:18" x14ac:dyDescent="0.25">
      <c r="A23" s="1" t="s">
        <v>23</v>
      </c>
      <c r="B23" s="4"/>
      <c r="C23" s="9"/>
      <c r="D23" s="43"/>
      <c r="E23" s="4"/>
      <c r="F23" s="58">
        <v>2500</v>
      </c>
    </row>
    <row r="24" spans="1:18" ht="15.6" x14ac:dyDescent="0.3">
      <c r="A24" s="4"/>
      <c r="B24" s="4"/>
      <c r="C24" s="6"/>
      <c r="D24" s="7"/>
      <c r="E24" s="5"/>
      <c r="F24" s="8"/>
    </row>
    <row r="25" spans="1:18" ht="15.6" x14ac:dyDescent="0.3">
      <c r="A25" s="4"/>
      <c r="B25" s="4"/>
      <c r="C25" s="10" t="s">
        <v>17</v>
      </c>
      <c r="D25" s="7"/>
      <c r="E25" s="5"/>
      <c r="F25" s="8">
        <f>SUM(F21:F24)</f>
        <v>5500</v>
      </c>
    </row>
    <row r="26" spans="1:18" ht="15.6" x14ac:dyDescent="0.3">
      <c r="A26" s="4"/>
      <c r="B26" s="4"/>
      <c r="C26" s="10" t="s">
        <v>24</v>
      </c>
      <c r="D26" s="7"/>
      <c r="E26" s="5"/>
      <c r="F26" s="8">
        <f>F18+F25</f>
        <v>63038.5</v>
      </c>
      <c r="H26" s="71"/>
    </row>
    <row r="27" spans="1:18" x14ac:dyDescent="0.25">
      <c r="A27" s="66"/>
      <c r="B27" s="66"/>
      <c r="C27" s="67"/>
      <c r="D27" s="68"/>
      <c r="E27" s="66"/>
      <c r="F27" s="69"/>
    </row>
    <row r="28" spans="1:18" s="17" customFormat="1" ht="17.399999999999999" x14ac:dyDescent="0.3">
      <c r="A28" s="19" t="s">
        <v>29</v>
      </c>
      <c r="B28" s="19" t="s">
        <v>8</v>
      </c>
      <c r="C28" s="19" t="s">
        <v>9</v>
      </c>
      <c r="D28" s="19" t="s">
        <v>10</v>
      </c>
      <c r="E28" s="19" t="s">
        <v>11</v>
      </c>
      <c r="F28" s="19" t="s">
        <v>12</v>
      </c>
      <c r="G28" s="20"/>
      <c r="H28" s="14"/>
      <c r="I28" s="14"/>
      <c r="J28" s="15"/>
      <c r="K28" s="16"/>
      <c r="L28" s="16"/>
      <c r="M28" s="16"/>
      <c r="N28" s="16"/>
      <c r="O28" s="16"/>
      <c r="P28" s="16"/>
      <c r="Q28" s="16"/>
      <c r="R28" s="16"/>
    </row>
    <row r="29" spans="1:18" s="17" customFormat="1" ht="17.399999999999999" x14ac:dyDescent="0.3">
      <c r="A29" s="21" t="s">
        <v>30</v>
      </c>
      <c r="B29" s="22" t="s">
        <v>31</v>
      </c>
      <c r="C29" s="23">
        <v>63273</v>
      </c>
      <c r="D29" s="24">
        <v>7.0000000000000007E-2</v>
      </c>
      <c r="E29" s="22">
        <v>12</v>
      </c>
      <c r="F29" s="23">
        <f>C29/12*D29*E29</f>
        <v>4429.1100000000006</v>
      </c>
      <c r="G29" s="25"/>
      <c r="H29" s="14"/>
      <c r="I29" s="14"/>
      <c r="J29" s="15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399999999999999" x14ac:dyDescent="0.3">
      <c r="A30" s="21"/>
      <c r="B30" s="22"/>
      <c r="C30" s="30"/>
      <c r="D30" s="29"/>
      <c r="E30" s="34"/>
      <c r="F30" s="30"/>
      <c r="G30" s="31"/>
      <c r="H30" s="14"/>
      <c r="I30" s="14"/>
      <c r="J30" s="15"/>
      <c r="K30" s="16"/>
      <c r="L30" s="16"/>
      <c r="M30" s="16"/>
      <c r="N30" s="16"/>
      <c r="O30" s="16"/>
      <c r="P30" s="16"/>
      <c r="Q30" s="16"/>
      <c r="R30" s="16"/>
    </row>
    <row r="31" spans="1:18" s="17" customFormat="1" ht="17.399999999999999" x14ac:dyDescent="0.3">
      <c r="A31" s="18"/>
      <c r="B31" s="19"/>
      <c r="C31" s="35" t="s">
        <v>17</v>
      </c>
      <c r="D31" s="36">
        <f>SUM(D29:D30)</f>
        <v>7.0000000000000007E-2</v>
      </c>
      <c r="E31" s="37"/>
      <c r="F31" s="38">
        <f>SUM(F29:F30)</f>
        <v>4429.1100000000006</v>
      </c>
      <c r="G31" s="39"/>
      <c r="H31" s="14"/>
      <c r="I31" s="14"/>
      <c r="J31" s="15"/>
      <c r="K31" s="16"/>
      <c r="L31" s="16"/>
      <c r="M31" s="16"/>
      <c r="N31" s="16"/>
      <c r="O31" s="16"/>
      <c r="P31" s="16"/>
      <c r="Q31" s="16"/>
      <c r="R31" s="16"/>
    </row>
    <row r="32" spans="1:18" s="17" customFormat="1" ht="17.399999999999999" x14ac:dyDescent="0.3">
      <c r="A32" s="18"/>
      <c r="B32" s="19"/>
      <c r="C32" s="35" t="s">
        <v>18</v>
      </c>
      <c r="D32" s="65">
        <v>0.29299999999999998</v>
      </c>
      <c r="E32" s="37"/>
      <c r="F32" s="38">
        <f>D32*F31</f>
        <v>1297.7292300000001</v>
      </c>
      <c r="G32" s="39"/>
      <c r="H32" s="14"/>
      <c r="I32" s="14"/>
      <c r="J32" s="15"/>
      <c r="K32" s="16"/>
      <c r="L32" s="16"/>
      <c r="M32" s="16"/>
      <c r="N32" s="16"/>
      <c r="O32" s="16"/>
      <c r="P32" s="16"/>
      <c r="Q32" s="16"/>
      <c r="R32" s="16"/>
    </row>
    <row r="33" spans="1:18" s="17" customFormat="1" ht="17.399999999999999" x14ac:dyDescent="0.3">
      <c r="A33" s="18"/>
      <c r="B33" s="19"/>
      <c r="C33" s="33" t="s">
        <v>17</v>
      </c>
      <c r="D33" s="40"/>
      <c r="E33" s="37"/>
      <c r="F33" s="38">
        <f>SUM(F31:F32)</f>
        <v>5726.8392300000005</v>
      </c>
      <c r="G33" s="39"/>
      <c r="H33" s="14"/>
      <c r="I33" s="14"/>
      <c r="J33" s="15"/>
      <c r="K33" s="16"/>
      <c r="L33" s="16"/>
      <c r="M33" s="16"/>
      <c r="N33" s="16"/>
      <c r="O33" s="16"/>
      <c r="P33" s="16"/>
      <c r="Q33" s="16"/>
      <c r="R33" s="16"/>
    </row>
    <row r="34" spans="1:18" s="17" customFormat="1" ht="17.399999999999999" x14ac:dyDescent="0.3">
      <c r="A34" s="18"/>
      <c r="B34" s="19"/>
      <c r="C34" s="35"/>
      <c r="D34" s="40"/>
      <c r="E34" s="37"/>
      <c r="F34" s="38"/>
      <c r="G34" s="39"/>
      <c r="H34" s="14"/>
      <c r="I34" s="14"/>
      <c r="J34" s="15"/>
      <c r="K34" s="16"/>
      <c r="L34" s="16"/>
      <c r="M34" s="16"/>
      <c r="N34" s="16"/>
      <c r="O34" s="16"/>
      <c r="P34" s="16"/>
      <c r="Q34" s="16"/>
      <c r="R34" s="16"/>
    </row>
    <row r="35" spans="1:18" s="17" customFormat="1" ht="17.399999999999999" x14ac:dyDescent="0.3">
      <c r="A35" s="18" t="s">
        <v>32</v>
      </c>
      <c r="B35" s="32"/>
      <c r="C35" s="27"/>
      <c r="D35" s="41"/>
      <c r="E35" s="26"/>
      <c r="F35" s="23"/>
      <c r="G35" s="25"/>
      <c r="H35" s="14"/>
      <c r="I35" s="14"/>
      <c r="J35" s="15"/>
      <c r="K35" s="16"/>
      <c r="L35" s="16"/>
      <c r="M35" s="16"/>
      <c r="N35" s="16"/>
      <c r="O35" s="16"/>
      <c r="P35" s="16"/>
      <c r="Q35" s="16"/>
      <c r="R35" s="16"/>
    </row>
    <row r="36" spans="1:18" s="17" customFormat="1" ht="17.399999999999999" x14ac:dyDescent="0.3">
      <c r="A36" s="21" t="s">
        <v>33</v>
      </c>
      <c r="B36" s="32"/>
      <c r="C36" s="27"/>
      <c r="D36" s="41"/>
      <c r="E36" s="26"/>
      <c r="F36" s="23">
        <v>825</v>
      </c>
      <c r="G36" s="25"/>
      <c r="H36" s="14"/>
      <c r="I36" s="14"/>
      <c r="J36" s="15"/>
      <c r="K36" s="16"/>
      <c r="L36" s="16"/>
      <c r="M36" s="16"/>
      <c r="N36" s="16"/>
      <c r="O36" s="16"/>
      <c r="P36" s="16"/>
      <c r="Q36" s="16"/>
      <c r="R36" s="16"/>
    </row>
    <row r="37" spans="1:18" s="17" customFormat="1" ht="17.399999999999999" x14ac:dyDescent="0.3">
      <c r="A37" s="21" t="s">
        <v>34</v>
      </c>
      <c r="B37" s="32"/>
      <c r="C37" s="27"/>
      <c r="D37" s="41"/>
      <c r="E37" s="26"/>
      <c r="F37" s="23">
        <v>2000</v>
      </c>
      <c r="G37" s="25"/>
      <c r="H37" s="14"/>
      <c r="I37" s="14"/>
      <c r="J37" s="15"/>
      <c r="K37" s="16"/>
      <c r="L37" s="16"/>
      <c r="M37" s="16"/>
      <c r="N37" s="16"/>
      <c r="O37" s="16"/>
      <c r="P37" s="16"/>
      <c r="Q37" s="16"/>
      <c r="R37" s="16"/>
    </row>
    <row r="38" spans="1:18" s="17" customFormat="1" ht="17.399999999999999" x14ac:dyDescent="0.3">
      <c r="A38" s="21" t="s">
        <v>35</v>
      </c>
      <c r="B38" s="32"/>
      <c r="C38" s="27"/>
      <c r="D38" s="41"/>
      <c r="E38" s="26"/>
      <c r="F38" s="23">
        <v>649.02055000000018</v>
      </c>
      <c r="G38" s="25"/>
      <c r="H38" s="14"/>
      <c r="I38" s="14"/>
      <c r="J38" s="15"/>
      <c r="K38" s="16"/>
      <c r="L38" s="16"/>
      <c r="M38" s="16"/>
      <c r="N38" s="16"/>
      <c r="O38" s="16"/>
      <c r="P38" s="16"/>
      <c r="Q38" s="16"/>
      <c r="R38" s="16"/>
    </row>
    <row r="39" spans="1:18" s="17" customFormat="1" ht="17.399999999999999" x14ac:dyDescent="0.3">
      <c r="A39" s="26"/>
      <c r="B39" s="32"/>
      <c r="C39" s="27"/>
      <c r="D39" s="28"/>
      <c r="E39" s="26"/>
      <c r="F39" s="23"/>
      <c r="G39" s="25"/>
      <c r="H39" s="42"/>
      <c r="I39" s="14"/>
      <c r="J39" s="15"/>
      <c r="K39" s="16"/>
      <c r="L39" s="16"/>
      <c r="M39" s="16"/>
      <c r="N39" s="16"/>
      <c r="O39" s="16"/>
      <c r="P39" s="16"/>
      <c r="Q39" s="16"/>
      <c r="R39" s="16"/>
    </row>
    <row r="40" spans="1:18" s="17" customFormat="1" ht="17.399999999999999" x14ac:dyDescent="0.3">
      <c r="A40" s="26"/>
      <c r="B40" s="32"/>
      <c r="C40" s="33" t="s">
        <v>17</v>
      </c>
      <c r="D40" s="28"/>
      <c r="E40" s="26"/>
      <c r="F40" s="30">
        <f>SUM(F36:F39)</f>
        <v>3474.0205500000002</v>
      </c>
      <c r="G40" s="31"/>
      <c r="H40" s="14"/>
      <c r="I40" s="14"/>
      <c r="J40" s="15"/>
      <c r="K40" s="16"/>
      <c r="L40" s="16"/>
      <c r="M40" s="16"/>
      <c r="N40" s="16"/>
      <c r="O40" s="16"/>
      <c r="P40" s="16"/>
      <c r="Q40" s="16"/>
      <c r="R40" s="16"/>
    </row>
    <row r="41" spans="1:18" s="17" customFormat="1" ht="17.399999999999999" x14ac:dyDescent="0.3">
      <c r="A41" s="26"/>
      <c r="B41" s="32"/>
      <c r="C41" s="35" t="s">
        <v>36</v>
      </c>
      <c r="D41" s="28"/>
      <c r="E41" s="26"/>
      <c r="F41" s="30">
        <f>SUM(F40+F33)</f>
        <v>9200.8597800000007</v>
      </c>
      <c r="G41" s="31"/>
      <c r="H41" s="14"/>
      <c r="I41" s="14"/>
      <c r="J41" s="15"/>
      <c r="K41" s="16"/>
      <c r="L41" s="16"/>
      <c r="M41" s="16"/>
      <c r="N41" s="16"/>
      <c r="O41" s="16"/>
      <c r="P41" s="16"/>
      <c r="Q41" s="16"/>
      <c r="R41" s="16"/>
    </row>
    <row r="42" spans="1:18" x14ac:dyDescent="0.25">
      <c r="A42" s="66"/>
      <c r="B42" s="66"/>
      <c r="C42" s="67"/>
      <c r="D42" s="68"/>
      <c r="E42" s="66"/>
      <c r="F42" s="69"/>
    </row>
    <row r="43" spans="1:18" ht="15.6" x14ac:dyDescent="0.3">
      <c r="A43" s="4"/>
      <c r="B43" s="4"/>
      <c r="C43" s="12" t="s">
        <v>24</v>
      </c>
      <c r="D43" s="7"/>
      <c r="E43" s="3"/>
      <c r="F43" s="53">
        <f>F26</f>
        <v>63038.5</v>
      </c>
      <c r="G43" s="70"/>
    </row>
    <row r="44" spans="1:18" ht="15.6" x14ac:dyDescent="0.3">
      <c r="A44" s="4"/>
      <c r="B44" s="4"/>
      <c r="C44" s="11" t="s">
        <v>37</v>
      </c>
      <c r="D44" s="7"/>
      <c r="E44" s="3"/>
      <c r="F44" s="53">
        <f>F41</f>
        <v>9200.8597800000007</v>
      </c>
      <c r="G44" s="71"/>
    </row>
    <row r="45" spans="1:18" ht="15.6" x14ac:dyDescent="0.3">
      <c r="A45" s="4"/>
      <c r="B45" s="4"/>
      <c r="C45" s="13"/>
      <c r="D45" s="7"/>
      <c r="E45" s="3"/>
      <c r="F45" s="53"/>
    </row>
    <row r="46" spans="1:18" ht="15.6" x14ac:dyDescent="0.3">
      <c r="A46" s="4"/>
      <c r="B46" s="4"/>
      <c r="C46" s="13" t="s">
        <v>38</v>
      </c>
      <c r="D46" s="43"/>
      <c r="E46" s="4"/>
      <c r="F46" s="54">
        <f>SUM(F43:F45)</f>
        <v>72239.359779999999</v>
      </c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ignoredErrors>
    <ignoredError sqref="F32" formula="1"/>
    <ignoredError sqref="D31 F31 F40 F46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32143-0bab-47cb-b8c0-f48e97965ef4">
      <Terms xmlns="http://schemas.microsoft.com/office/infopath/2007/PartnerControls"/>
    </lcf76f155ced4ddcb4097134ff3c332f>
    <TaxCatchAll xmlns="a235aaef-d2b4-44c1-83e1-32a3a2056c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24E3565C63E4892F25AEA3EF40A58" ma:contentTypeVersion="14" ma:contentTypeDescription="Create a new document." ma:contentTypeScope="" ma:versionID="cafdabd6a09f297e6b1abb7159de4e14">
  <xsd:schema xmlns:xsd="http://www.w3.org/2001/XMLSchema" xmlns:xs="http://www.w3.org/2001/XMLSchema" xmlns:p="http://schemas.microsoft.com/office/2006/metadata/properties" xmlns:ns2="06332143-0bab-47cb-b8c0-f48e97965ef4" xmlns:ns3="a235aaef-d2b4-44c1-83e1-32a3a2056ce3" targetNamespace="http://schemas.microsoft.com/office/2006/metadata/properties" ma:root="true" ma:fieldsID="b90359848ddab042e2079545ebeb64e0" ns2:_="" ns3:_="">
    <xsd:import namespace="06332143-0bab-47cb-b8c0-f48e97965ef4"/>
    <xsd:import namespace="a235aaef-d2b4-44c1-83e1-32a3a2056c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2143-0bab-47cb-b8c0-f48e97965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27e7179-6522-4233-b1fa-944bcdc5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aaef-d2b4-44c1-83e1-32a3a2056c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93035a-0b02-47e8-ba8f-3c23f4a307b1}" ma:internalName="TaxCatchAll" ma:showField="CatchAllData" ma:web="a235aaef-d2b4-44c1-83e1-32a3a2056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D89E6-462F-4B96-A52B-4C1E38CBCFE0}">
  <ds:schemaRefs>
    <ds:schemaRef ds:uri="http://purl.org/dc/elements/1.1/"/>
    <ds:schemaRef ds:uri="http://schemas.microsoft.com/office/2006/metadata/properties"/>
    <ds:schemaRef ds:uri="06332143-0bab-47cb-b8c0-f48e97965ef4"/>
    <ds:schemaRef ds:uri="http://purl.org/dc/terms/"/>
    <ds:schemaRef ds:uri="a235aaef-d2b4-44c1-83e1-32a3a2056ce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CB12D0-9E31-4E76-9893-07B1F281C3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385FC-1B6B-46E1-8F9B-691BEF17C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32143-0bab-47cb-b8c0-f48e97965ef4"/>
    <ds:schemaRef ds:uri="a235aaef-d2b4-44c1-83e1-32a3a2056c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Budget-E&amp;O-Approved Rate</vt:lpstr>
      <vt:lpstr>Sample Budget-E&amp;O-Admin</vt:lpstr>
    </vt:vector>
  </TitlesOfParts>
  <Manager/>
  <Company>BPHC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rlevetin</dc:creator>
  <cp:keywords/>
  <dc:description/>
  <cp:lastModifiedBy>Tempesta, Isabella</cp:lastModifiedBy>
  <cp:revision/>
  <dcterms:created xsi:type="dcterms:W3CDTF">2001-11-13T17:08:27Z</dcterms:created>
  <dcterms:modified xsi:type="dcterms:W3CDTF">2026-04-23T13:09:23Z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0x0101004BC24E3565C63E4892F25AEA3EF40A58</vt:lpwstr>
  </property>
  <property fmtid="{D5CDD505-2E9C-101B-9397-08002B2CF9AE}" pid="3" name="MediaServiceImageTags">
    <vt:lpwstr/>
  </property>
</Properties>
</file>